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Users\Ana Branco\Downloads\"/>
    </mc:Choice>
  </mc:AlternateContent>
  <xr:revisionPtr revIDLastSave="0" documentId="13_ncr:1_{F433B997-C65D-414D-9827-916385F8B39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imulador Apoio Renda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J16" i="1"/>
  <c r="K16" i="1" s="1"/>
  <c r="C24" i="1" s="1"/>
  <c r="C28" i="1" s="1"/>
  <c r="I16" i="1"/>
  <c r="H1" i="1"/>
  <c r="I1" i="1" s="1"/>
  <c r="I8" i="1" l="1"/>
  <c r="C21" i="1" s="1"/>
  <c r="H16" i="1"/>
  <c r="C15" i="1"/>
  <c r="H8" i="1" l="1"/>
  <c r="K8" i="1" s="1"/>
  <c r="L8" i="1" s="1"/>
  <c r="C23" i="1" l="1"/>
  <c r="C25" i="1" s="1"/>
  <c r="C12" i="1" s="1"/>
  <c r="C13" i="1" s="1"/>
  <c r="C20" i="1"/>
  <c r="C14" i="1" s="1"/>
</calcChain>
</file>

<file path=xl/sharedStrings.xml><?xml version="1.0" encoding="utf-8"?>
<sst xmlns="http://schemas.openxmlformats.org/spreadsheetml/2006/main" count="15" uniqueCount="13">
  <si>
    <t>SIMULADOR DO NOVO APOIO ÀS RENDAS</t>
  </si>
  <si>
    <r>
      <rPr>
        <b/>
        <sz val="8"/>
        <color rgb="FFFFFFFF"/>
        <rFont val="Roboto"/>
      </rPr>
      <t>NOTA</t>
    </r>
    <r>
      <rPr>
        <sz val="8"/>
        <color rgb="FFFFFFFF"/>
        <rFont val="Roboto"/>
      </rPr>
      <t>: OS VALORES SÃO MERAMENTE INDICATIVOS E TÊM POR BASE A INFORMAÇÃO REVELADA PELO GOVERNO</t>
    </r>
  </si>
  <si>
    <t>RENDIMENTO MENSAL BRUTO DO SEU AGREGADO</t>
  </si>
  <si>
    <t>VALOR MENSAL DA RENDA DA SUA CASA</t>
  </si>
  <si>
    <t>CONDIÇÕES</t>
  </si>
  <si>
    <t>RECEBE SUBSÍDIO DE FÉRIAS?</t>
  </si>
  <si>
    <t>RECEBE SUBSÍDIO DE NATAL?</t>
  </si>
  <si>
    <t>SALÁRIO TOTAL</t>
  </si>
  <si>
    <t>ESFORÇO REAL</t>
  </si>
  <si>
    <t>VALOR A 35%</t>
  </si>
  <si>
    <t>APOIO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</si>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</sst>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[$EUR]\ #,##0.00"/>
  </numFmts>
  <fonts count="22">
    <font>
      <sz val="10"/>
      <color rgb="FF000000"/>
      <name val="Helvetica Neue"/>
      <scheme val="minor"/>
    </font>
    <font>
      <sz val="10"/>
      <color rgb="FFFFFFFF"/>
      <name val="Helvetica Neue"/>
      <family val="2"/>
      <scheme val="minor"/>
    </font>
    <font>
      <sz val="10"/>
      <color theme="1"/>
      <name val="Helvetica Neue"/>
      <family val="2"/>
      <scheme val="minor"/>
    </font>
    <font>
      <sz val="14"/>
      <color theme="1"/>
      <name val="Helvetica Neue"/>
      <family val="2"/>
      <scheme val="minor"/>
    </font>
    <font>
      <i/>
      <sz val="10"/>
      <color theme="1"/>
      <name val="Helvetica Neue"/>
      <family val="2"/>
      <scheme val="minor"/>
    </font>
    <font>
      <sz val="8"/>
      <color rgb="FFFFFFFF"/>
      <name val="Roboto"/>
    </font>
    <font>
      <sz val="8"/>
      <color rgb="FF000000"/>
      <name val="Roboto"/>
    </font>
    <font>
      <sz val="10"/>
      <color theme="1"/>
      <name val="Roboto"/>
    </font>
    <font>
      <sz val="13"/>
      <color theme="1"/>
      <name val="Roboto"/>
    </font>
    <font>
      <sz val="12"/>
      <color theme="1"/>
      <name val="Roboto"/>
    </font>
    <font>
      <b/>
      <sz val="18"/>
      <color theme="1"/>
      <name val="Roboto"/>
    </font>
    <font>
      <sz val="11"/>
      <color rgb="FF666666"/>
      <name val="Roboto"/>
    </font>
    <font>
      <sz val="18"/>
      <color theme="1"/>
      <name val="Roboto"/>
    </font>
    <font>
      <sz val="19"/>
      <color rgb="FFFFFFFF"/>
      <name val="Roboto Black"/>
    </font>
    <font>
      <sz val="10"/>
      <color rgb="FF000000"/>
      <name val="Roboto Black"/>
    </font>
    <font>
      <b/>
      <sz val="8"/>
      <color rgb="FFFFFFFF"/>
      <name val="Roboto"/>
    </font>
    <font>
      <b/>
      <sz val="18"/>
      <color rgb="FF0155B8"/>
      <name val="Roboto"/>
    </font>
    <font>
      <sz val="18"/>
      <color rgb="FF0155B8"/>
      <name val="Roboto"/>
    </font>
    <font>
      <b/>
      <sz val="22"/>
      <color theme="1"/>
      <name val="Roboto"/>
    </font>
    <font>
      <sz val="22"/>
      <color rgb="FF000000"/>
      <name val="Roboto"/>
    </font>
    <font>
      <b/>
      <sz val="8"/>
      <color rgb="FFFF0000"/>
      <name val="Helvetica Neue"/>
      <scheme val="minor"/>
    </font>
    <font>
      <sz val="8"/>
      <color rgb="FF000000"/>
      <name val="Helvetica Neue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0155B8"/>
        <bgColor rgb="FF000000"/>
      </patternFill>
    </fill>
    <fill>
      <patternFill patternType="solid">
        <fgColor rgb="FF0155B8"/>
        <bgColor indexed="64"/>
      </patternFill>
    </fill>
    <fill>
      <patternFill patternType="solid">
        <fgColor rgb="FFE1EFFF"/>
        <bgColor rgb="FFF3F3F3"/>
      </patternFill>
    </fill>
    <fill>
      <patternFill patternType="solid">
        <fgColor rgb="FFE1EFFF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Alignment="1">
      <alignment vertical="top" wrapText="1"/>
    </xf>
    <xf numFmtId="164" fontId="10" fillId="6" borderId="0" xfId="0" applyNumberFormat="1" applyFont="1" applyFill="1" applyAlignment="1" applyProtection="1">
      <alignment horizontal="center" vertical="center" wrapText="1"/>
      <protection locked="0"/>
    </xf>
    <xf numFmtId="0" fontId="12" fillId="6" borderId="0" xfId="0" applyFont="1" applyFill="1" applyAlignment="1" applyProtection="1">
      <alignment horizontal="center" vertical="center" wrapText="1"/>
      <protection locked="0"/>
    </xf>
    <xf numFmtId="0" fontId="7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164" fontId="7" fillId="6" borderId="0" xfId="0" applyNumberFormat="1" applyFont="1" applyFill="1" applyAlignment="1">
      <alignment horizontal="center" vertical="center" wrapText="1"/>
    </xf>
    <xf numFmtId="9" fontId="2" fillId="3" borderId="0" xfId="0" applyNumberFormat="1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0" fontId="2" fillId="3" borderId="0" xfId="0" applyNumberFormat="1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3" borderId="0" xfId="0" applyFont="1" applyFill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vertical="top" wrapText="1"/>
    </xf>
    <xf numFmtId="165" fontId="18" fillId="8" borderId="0" xfId="0" applyNumberFormat="1" applyFont="1" applyFill="1" applyAlignment="1">
      <alignment horizontal="center" vertical="center" wrapText="1"/>
    </xf>
    <xf numFmtId="165" fontId="19" fillId="9" borderId="0" xfId="0" applyNumberFormat="1" applyFont="1" applyFill="1" applyAlignment="1">
      <alignment vertical="top" wrapText="1"/>
    </xf>
    <xf numFmtId="0" fontId="16" fillId="8" borderId="0" xfId="0" applyFont="1" applyFill="1" applyAlignment="1">
      <alignment horizontal="center" vertical="center" wrapText="1"/>
    </xf>
    <xf numFmtId="0" fontId="17" fillId="9" borderId="0" xfId="0" applyFont="1" applyFill="1" applyAlignment="1">
      <alignment vertical="top" wrapText="1"/>
    </xf>
    <xf numFmtId="0" fontId="5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top" wrapText="1"/>
    </xf>
    <xf numFmtId="0" fontId="13" fillId="4" borderId="0" xfId="0" applyFont="1" applyFill="1" applyAlignment="1">
      <alignment horizontal="center" wrapText="1"/>
    </xf>
    <xf numFmtId="0" fontId="14" fillId="5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55B8"/>
      <color rgb="FFE1EFFF"/>
      <color rgb="FFC5D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-loan.p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2238375</xdr:colOff>
      <xdr:row>16</xdr:row>
      <xdr:rowOff>28576</xdr:rowOff>
    </xdr:from>
    <xdr:to>
      <xdr:col>3</xdr:col>
      <xdr:colOff>447675</xdr:colOff>
      <xdr:row>18</xdr:row>
      <xdr:rowOff>53650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F1FF5E-C4CF-4C52-8AE1-2FFFEA064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4876801"/>
          <a:ext cx="1057275" cy="348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7"/>
  <sheetViews>
    <sheetView showGridLines="0" showRowColHeaders="0" tabSelected="1" topLeftCell="C1" workbookViewId="0">
      <selection activeCell="AB14" sqref="AB14"/>
    </sheetView>
  </sheetViews>
  <sheetFormatPr defaultColWidth="14.42578125" defaultRowHeight="15" customHeight="1"/>
  <cols>
    <col min="1" max="1" width="23.7109375" hidden="1" customWidth="1"/>
    <col min="2" max="2" width="1.7109375" hidden="1" customWidth="1"/>
    <col min="3" max="4" width="42.7109375" customWidth="1"/>
    <col min="5" max="5" width="0.140625" customWidth="1"/>
    <col min="6" max="25" width="14.42578125" hidden="1" customWidth="1"/>
    <col min="26" max="26" width="0.5703125" hidden="1" customWidth="1"/>
  </cols>
  <sheetData>
    <row r="1" spans="1:26" ht="38.25" customHeight="1">
      <c r="A1" s="5"/>
      <c r="B1" s="5"/>
      <c r="C1" s="33" t="s">
        <v>0</v>
      </c>
      <c r="D1" s="34"/>
      <c r="E1" s="5"/>
      <c r="F1" s="6"/>
      <c r="G1" s="6"/>
      <c r="H1" s="6" t="str">
        <f>IF((D7*1)&gt;0,"RENDA BEM","RENDA MAL")</f>
        <v>RENDA BEM</v>
      </c>
      <c r="I1" s="6" t="str">
        <f>IFERROR(H1,"RENDA MAL")</f>
        <v>RENDA BEM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6" ht="16.5" customHeight="1">
      <c r="A2" s="5"/>
      <c r="B2" s="5"/>
      <c r="C2" s="31" t="s">
        <v>1</v>
      </c>
      <c r="D2" s="32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6" ht="12.75">
      <c r="A3" s="7"/>
      <c r="B3" s="7"/>
      <c r="C3" s="8"/>
      <c r="D3" s="8"/>
      <c r="E3" s="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6" ht="18">
      <c r="A4" s="10"/>
      <c r="B4" s="11"/>
      <c r="C4" s="12"/>
      <c r="D4" s="12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6" ht="38.25" customHeight="1">
      <c r="A5" s="10"/>
      <c r="B5" s="11"/>
      <c r="C5" s="13" t="s">
        <v>2</v>
      </c>
      <c r="D5" s="13" t="s">
        <v>3</v>
      </c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6" ht="6.75" customHeight="1">
      <c r="A6" s="14"/>
      <c r="B6" s="15"/>
      <c r="C6" s="16"/>
      <c r="D6" s="16"/>
      <c r="E6" s="15"/>
      <c r="F6" s="14"/>
      <c r="G6" s="14"/>
      <c r="H6" s="14"/>
      <c r="I6" s="17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6" ht="27.75" customHeight="1">
      <c r="A7" s="14"/>
      <c r="B7" s="15"/>
      <c r="C7" s="1">
        <v>1250</v>
      </c>
      <c r="D7" s="1">
        <v>600</v>
      </c>
      <c r="E7" s="15"/>
      <c r="F7" s="14"/>
      <c r="G7" s="14"/>
      <c r="H7" s="14">
        <v>38632</v>
      </c>
      <c r="I7" s="17">
        <v>0.35</v>
      </c>
      <c r="J7" s="14"/>
      <c r="K7" s="14" t="s">
        <v>4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6" ht="6" customHeight="1">
      <c r="A8" s="14"/>
      <c r="B8" s="15"/>
      <c r="C8" s="3"/>
      <c r="D8" s="3"/>
      <c r="E8" s="15"/>
      <c r="F8" s="14"/>
      <c r="G8" s="14"/>
      <c r="H8" s="14">
        <f>IF(H16&lt;=H7,1,0)</f>
        <v>1</v>
      </c>
      <c r="I8" s="14">
        <f>IF(I16&gt;=I7,1,0)</f>
        <v>1</v>
      </c>
      <c r="J8" s="14"/>
      <c r="K8" s="14">
        <f>H8+I8</f>
        <v>2</v>
      </c>
      <c r="L8" s="14">
        <f>IFERROR(K8,"ERRO")</f>
        <v>2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6">
      <c r="A9" s="14"/>
      <c r="B9" s="15"/>
      <c r="C9" s="4" t="s">
        <v>5</v>
      </c>
      <c r="D9" s="4" t="s">
        <v>6</v>
      </c>
      <c r="E9" s="1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6" ht="23.25" customHeight="1">
      <c r="A10" s="14"/>
      <c r="B10" s="15"/>
      <c r="C10" s="2" t="s">
        <v>11</v>
      </c>
      <c r="D10" s="2" t="s">
        <v>11</v>
      </c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t="s">
        <v>11</v>
      </c>
    </row>
    <row r="11" spans="1:26" ht="7.5" hidden="1" customHeight="1">
      <c r="A11" s="14"/>
      <c r="B11" s="15"/>
      <c r="C11" s="18"/>
      <c r="D11" s="18"/>
      <c r="E11" s="1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t="s">
        <v>12</v>
      </c>
    </row>
    <row r="12" spans="1:26" ht="29.25" customHeight="1">
      <c r="A12" s="19"/>
      <c r="B12" s="19"/>
      <c r="C12" s="29" t="str">
        <f>IF(L8="ERRO","",IF(C25="","",IF(C15&lt;&gt;"","",IF(C23="NÃO É ELEGÍVEL PARA O APOIO","NÃO É ELEGÍVEL PARA O APOIO",IF(C23="VAI RECEBER MENSALMENTE",C23,"")))))</f>
        <v>VAI RECEBER MENSALMENTE</v>
      </c>
      <c r="D12" s="30"/>
      <c r="E12" s="19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6" ht="24.75" customHeight="1">
      <c r="A13" s="19"/>
      <c r="B13" s="19"/>
      <c r="C13" s="27">
        <f>IF(C12="","",IF(C12="NÃO É ELEGÍVEL PARA O APOIO","",C25))</f>
        <v>162.5</v>
      </c>
      <c r="D13" s="28"/>
      <c r="E13" s="19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6" ht="12.75">
      <c r="A14" s="14"/>
      <c r="B14" s="15"/>
      <c r="C14" s="25" t="str">
        <f>IF(C20="INSIRA CORRETAMENTE O VALOR DO SEU VENCIMENTO","INSIRA CORRETAMENTE O VALOR DO SEU VENCIMENTO",IF(C7=0,"INSIRA O VALOR DO SEU VENCIMENTO",""))</f>
        <v/>
      </c>
      <c r="D14" s="26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6" ht="9.75" customHeight="1">
      <c r="A15" s="14"/>
      <c r="B15" s="15"/>
      <c r="C15" s="25" t="str">
        <f>IF(I1="RENDA BEM","",IF(D7=0,"INSIRA O VALOR DA SUA RENDA",IF(C21="INSIRA CORRETAMENTE O VALOR DA RENDA","INSIRA CORRETAMENTE O VALOR DA SUA RENDA","")))</f>
        <v/>
      </c>
      <c r="D15" s="26"/>
      <c r="E15" s="15"/>
      <c r="F15" s="14"/>
      <c r="G15" s="14"/>
      <c r="H15" s="14" t="s">
        <v>7</v>
      </c>
      <c r="I15" s="14" t="s">
        <v>8</v>
      </c>
      <c r="J15" s="14" t="s">
        <v>9</v>
      </c>
      <c r="K15" s="14" t="s">
        <v>10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6" ht="12.75">
      <c r="A16" s="14"/>
      <c r="B16" s="15"/>
      <c r="C16" s="15"/>
      <c r="D16" s="15"/>
      <c r="E16" s="15"/>
      <c r="F16" s="14"/>
      <c r="G16" s="14"/>
      <c r="H16" s="20">
        <f>(C7*12)+H23+H24</f>
        <v>17500</v>
      </c>
      <c r="I16" s="21">
        <f>(D7*100%)/C7</f>
        <v>0.48</v>
      </c>
      <c r="J16" s="20">
        <f>(35%*C7)/100%</f>
        <v>437.5</v>
      </c>
      <c r="K16" s="20">
        <f>IF((D7-J16)&gt;200,200,D7-J16)</f>
        <v>162.5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2.75">
      <c r="A17" s="14"/>
      <c r="B17" s="15"/>
      <c r="C17" s="15"/>
      <c r="D17" s="15"/>
      <c r="E17" s="1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2.75">
      <c r="A18" s="14"/>
      <c r="B18" s="15"/>
      <c r="C18" s="15"/>
      <c r="D18" s="15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6" customHeight="1">
      <c r="A19" s="14"/>
      <c r="B19" s="15"/>
      <c r="C19" s="15"/>
      <c r="D19" s="15"/>
      <c r="E19" s="1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2.75" hidden="1">
      <c r="A20" s="14"/>
      <c r="B20" s="14"/>
      <c r="C20" s="24">
        <f>IFERROR(H8,"INSIRA CORRETAMENTE O VALOR DO SEU VENCIMENTO")</f>
        <v>1</v>
      </c>
      <c r="D20" s="2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2.75" hidden="1">
      <c r="A21" s="14"/>
      <c r="B21" s="14"/>
      <c r="C21" s="24">
        <f>IFERROR(I8,"INSIRA CORRETAMENTE O VALOR DA RENDA")</f>
        <v>1</v>
      </c>
      <c r="D21" s="2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12.75" hidden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2.75" hidden="1">
      <c r="A23" s="14"/>
      <c r="B23" s="14"/>
      <c r="C23" s="24" t="str">
        <f>IF(K8&lt;2,"NÃO É ELEGÍVEL PARA O APOIO","VAI RECEBER MENSALMENTE")</f>
        <v>VAI RECEBER MENSALMENTE</v>
      </c>
      <c r="D23" s="23"/>
      <c r="E23" s="14"/>
      <c r="F23" s="14"/>
      <c r="G23" s="14"/>
      <c r="H23" s="20">
        <f>IF(C10="SIM",C7,0)</f>
        <v>1250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2.75" hidden="1">
      <c r="A24" s="14"/>
      <c r="B24" s="14"/>
      <c r="C24" s="22">
        <f>IF(K16&lt;20,20,K16)</f>
        <v>162.5</v>
      </c>
      <c r="D24" s="23"/>
      <c r="E24" s="14"/>
      <c r="F24" s="14"/>
      <c r="G24" s="14"/>
      <c r="H24" s="20">
        <f>IF(D10="SIM",C7,0)</f>
        <v>1250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2.75" hidden="1">
      <c r="A25" s="14"/>
      <c r="B25" s="14"/>
      <c r="C25" s="22">
        <f>(IF(C23="NÃO É ELEGÍVEL PARA O APOIO","NÃO É ELEGÍVEL PARA O APOIO",C24))</f>
        <v>162.5</v>
      </c>
      <c r="D25" s="2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2.75" hidden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2.75" hidden="1">
      <c r="A27" s="14"/>
      <c r="B27" s="14"/>
      <c r="C27" s="14"/>
      <c r="D27" s="14"/>
      <c r="E27" s="14"/>
      <c r="F27" s="14"/>
      <c r="G27" s="14"/>
      <c r="H27" s="14">
        <v>1000</v>
      </c>
      <c r="I27" s="14">
        <v>100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2.75" hidden="1">
      <c r="A28" s="14"/>
      <c r="B28" s="14"/>
      <c r="C28" s="14">
        <f>IFERROR(C24,"")</f>
        <v>162.5</v>
      </c>
      <c r="D28" s="14"/>
      <c r="E28" s="14"/>
      <c r="F28" s="14"/>
      <c r="G28" s="14"/>
      <c r="H28" s="14"/>
      <c r="I28" s="14">
        <v>35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12.75" hidden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12.75" hidden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12.75" hidden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12.75" hidden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12.75" hidden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12.75" hidden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12.75" hidden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2.75" hidden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2.75" hidden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12.75" hidden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t="12.75" hidden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ht="12.75" hidden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ht="12.75" hidden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ht="12.75" hidden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ht="12.75" hidden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ht="12.75" hidden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12.75" hidden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ht="12.75" hidden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ht="12.75" hidden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t="12.75" hidden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2.75" hidden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ht="12.75" hidden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ht="12.75" hidden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ht="12.75" hidden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ht="12.75" hidden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ht="12.75" hidden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ht="12.75" hidden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ht="12.75" hidden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ht="12.75" hidden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ht="12.75" hidden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ht="12.75" hidden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ht="12.75" hidden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ht="12.75" hidden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ht="12.75" hidden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ht="12.75" hidden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ht="12.75" hidden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12.75" hidden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ht="12.75" hidden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ht="12.75" hidden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ht="12.75" hidden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ht="12.75" hidden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ht="12.75" hidden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ht="12.75" hidden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ht="12.75" hidden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ht="12.75" hidden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ht="12.75" hidden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ht="12.75" hidden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ht="12.75" hidden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ht="12.75" hidden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ht="12.75" hidden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ht="12.75" hidden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ht="12.75" hidden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ht="12.75" hidden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ht="12.75" hidden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ht="12.75" hidden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ht="12.75" hidden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ht="12.75" hidden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ht="12.75" hidden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ht="12.75" hidden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ht="12.75" hidden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ht="12.75" hidden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ht="12.75" hidden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ht="12.75" hidden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ht="12.75" hidden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ht="12.75" hidden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ht="12.75" hidden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ht="12.75" hidden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ht="12.75" hidden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 ht="12.75" hidden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 ht="12.75" hidden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 ht="12.75" hidden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 ht="12.75" hidden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ht="12.75" hidden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 ht="12.75" hidden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 ht="12.75" hidden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 ht="12.75" hidden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ht="12.75" hidden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ht="12.75" hidden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ht="12.75" hidden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ht="12.75" hidden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ht="12.75" hidden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hidden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 ht="12.75" hidden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 ht="12.75" hidden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ht="12.75" hidden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ht="12.75" hidden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25" ht="12.75" hidden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25" ht="12.75" hidden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 ht="12.75" hidden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 ht="12.75" hidden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25" ht="12.75" hidden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 ht="12.75" hidden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 ht="12.75" hidden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 ht="12.75" hidden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 ht="12.75" hidden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25" ht="12.75" hidden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 ht="12.75" hidden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 ht="12.75" hidden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1:25" ht="12.75" hidden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25" ht="12.75" hidden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1:25" ht="12.75" hidden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1:25" ht="12.75" hidden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 ht="12.75" hidden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1:25" ht="12.75" hidden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 ht="12.75" hidden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5" ht="12.75" hidden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 ht="12.75" hidden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 ht="12.75" hidden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1:25" ht="12.75" hidden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1:25" ht="12.75" hidden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25" ht="12.75" hidden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1:25" ht="12.75" hidden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1:25" ht="12.75" hidden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1:25" ht="12.75" hidden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spans="1:25" ht="12.75" hidden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1:25" ht="12.75" hidden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25" ht="12.75" hidden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1:25" ht="12.75" hidden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 ht="12.75" hidden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 ht="12.75" hidden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1:25" ht="12.75" hidden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1:25" ht="12.75" hidden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1:25" ht="12.75" hidden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 ht="12.75" hidden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ht="12.75" hidden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 ht="12.75" hidden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 ht="12.75" hidden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 ht="12.75" hidden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 ht="12.75" hidden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 ht="12.75" hidden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25" ht="12.75" hidden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1:25" ht="12.75" hidden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 ht="12.75" hidden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ht="12.75" hidden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ht="12.75" hidden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12.75" hidden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ht="12.75" hidden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ht="12.75" hidden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ht="12.75" hidden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ht="12.75" hidden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ht="12.75" hidden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ht="12.75" hidden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ht="12.75" hidden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ht="12.75" hidden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ht="12.75" hidden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ht="12.75" hidden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ht="12.75" hidden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ht="12.75" hidden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ht="12.75" hidden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ht="12.75" hidden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ht="12.75" hidden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ht="12.75" hidden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ht="12.75" hidden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ht="12.75" hidden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ht="12.75" hidden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ht="12.75" hidden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ht="12.75" hidden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ht="12.75" hidden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ht="12.75" hidden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ht="12.75" hidden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ht="12.75" hidden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ht="12.75" hidden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ht="12.75" hidden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ht="12.75" hidden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ht="12.75" hidden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ht="12.75" hidden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ht="12.75" hidden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ht="12.75" hidden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ht="12.75" hidden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ht="12.75" hidden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ht="12.75" hidden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ht="12.75" hidden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ht="12.75" hidden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ht="12.75" hidden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ht="12.75" hidden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ht="12.75" hidden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ht="12.75" hidden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ht="12.75" hidden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ht="12.75" hidden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ht="12.75" hidden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ht="12.75" hidden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ht="12.75" hidden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ht="12.75" hidden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ht="12.75" hidden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ht="12.75" hidden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ht="12.75" hidden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ht="12.75" hidden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ht="12.75" hidden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ht="12.75" hidden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ht="12.75" hidden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ht="12.75" hidden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ht="12.75" hidden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 ht="12.75" hidden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 ht="12.75" hidden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ht="12.75" hidden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 ht="12.75" hidden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 ht="12.75" hidden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 ht="12.75" hidden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 ht="12.75" hidden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 ht="12.75" hidden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 ht="12.75" hidden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 ht="12.75" hidden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 ht="12.75" hidden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 ht="12.75" hidden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 ht="12.75" hidden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 ht="12.75" hidden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 ht="12.75" hidden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 ht="12.75" hidden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 ht="12.75" hidden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 ht="12.75" hidden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 ht="12.75" hidden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 ht="12.75" hidden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 ht="12.75" hidden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 ht="12.75" hidden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 ht="12.75" hidden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 ht="12.75" hidden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 ht="12.75" hidden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 ht="12.75" hidden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 ht="12.75" hidden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 ht="12.75" hidden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 ht="12.75" hidden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 ht="12.75" hidden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 ht="12.75" hidden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ht="12.75" hidden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 ht="12.75" hidden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 ht="12.75" hidden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ht="12.75" hidden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 ht="12.75" hidden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ht="12.75" hidden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ht="12.75" hidden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ht="12.75" hidden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ht="12.75" hidden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ht="12.75" hidden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ht="12.75" hidden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ht="12.75" hidden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ht="12.75" hidden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ht="12.75" hidden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ht="12.75" hidden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ht="12.75" hidden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ht="12.75" hidden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ht="12.75" hidden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ht="12.75" hidden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ht="12.75" hidden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ht="12.75" hidden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ht="12.75" hidden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ht="12.75" hidden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ht="12.75" hidden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ht="12.75" hidden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ht="12.75" hidden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ht="12.75" hidden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ht="12.75" hidden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ht="12.75" hidden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ht="12.75" hidden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ht="12.75" hidden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ht="12.75" hidden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ht="12.75" hidden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ht="12.75" hidden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ht="12.75" hidden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ht="12.75" hidden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ht="12.75" hidden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ht="12.75" hidden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ht="12.75" hidden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ht="12.75" hidden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ht="12.75" hidden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ht="12.75" hidden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ht="12.75" hidden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ht="12.75" hidden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ht="12.75" hidden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ht="12.75" hidden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ht="12.75" hidden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ht="12.75" hidden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ht="12.75" hidden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ht="12.75" hidden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ht="12.75" hidden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ht="12.75" hidden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ht="12.75" hidden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ht="12.75" hidden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ht="12.75" hidden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ht="12.75" hidden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ht="12.75" hidden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ht="12.75" hidden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ht="12.75" hidden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ht="12.75" hidden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ht="12.75" hidden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ht="12.75" hidden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ht="12.75" hidden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ht="12.75" hidden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ht="12.75" hidden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ht="12.75" hidden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ht="12.75" hidden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ht="12.75" hidden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ht="12.75" hidden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ht="12.75" hidden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ht="12.75" hidden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ht="12.75" hidden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ht="12.75" hidden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ht="12.75" hidden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ht="12.75" hidden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ht="12.75" hidden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ht="12.75" hidden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ht="12.75" hidden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ht="12.75" hidden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ht="12.75" hidden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ht="12.75" hidden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ht="12.75" hidden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ht="12.75" hidden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ht="12.75" hidden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ht="12.75" hidden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ht="12.75" hidden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ht="12.75" hidden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ht="12.75" hidden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ht="12.75" hidden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ht="12.75" hidden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ht="12.75" hidden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ht="12.75" hidden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ht="12.75" hidden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ht="12.75" hidden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ht="12.75" hidden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ht="12.75" hidden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ht="12.75" hidden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ht="12.75" hidden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ht="12.75" hidden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ht="12.75" hidden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ht="12.75" hidden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ht="12.75" hidden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ht="12.75" hidden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ht="12.75" hidden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ht="12.75" hidden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ht="12.75" hidden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ht="12.75" hidden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ht="12.75" hidden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ht="12.75" hidden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ht="12.75" hidden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ht="12.75" hidden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ht="12.75" hidden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ht="12.75" hidden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ht="12.75" hidden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ht="12.75" hidden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ht="12.75" hidden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ht="12.75" hidden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ht="12.75" hidden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ht="12.75" hidden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ht="12.75" hidden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ht="12.75" hidden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ht="12.75" hidden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ht="12.75" hidden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ht="12.75" hidden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ht="12.75" hidden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ht="12.75" hidden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ht="12.75" hidden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ht="12.75" hidden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ht="12.75" hidden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ht="12.75" hidden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ht="12.75" hidden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ht="12.75" hidden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ht="12.75" hidden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ht="12.75" hidden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ht="12.75" hidden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ht="12.75" hidden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ht="12.75" hidden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ht="12.75" hidden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ht="12.75" hidden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ht="12.75" hidden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ht="12.75" hidden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ht="12.75" hidden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ht="12.75" hidden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ht="12.75" hidden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ht="12.75" hidden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ht="12.75" hidden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ht="12.75" hidden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ht="12.75" hidden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ht="12.75" hidden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ht="12.75" hidden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ht="12.75" hidden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ht="12.75" hidden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ht="12.75" hidden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ht="12.75" hidden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ht="12.75" hidden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ht="12.75" hidden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ht="12.75" hidden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ht="12.75" hidden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ht="12.75" hidden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ht="12.75" hidden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ht="12.75" hidden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ht="12.75" hidden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ht="12.75" hidden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ht="12.75" hidden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ht="12.75" hidden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ht="12.75" hidden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ht="12.75" hidden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ht="12.75" hidden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ht="12.75" hidden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ht="12.75" hidden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ht="12.75" hidden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ht="12.75" hidden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ht="12.75" hidden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ht="12.75" hidden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ht="12.75" hidden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ht="12.75" hidden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ht="12.75" hidden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ht="12.75" hidden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ht="12.75" hidden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ht="12.75" hidden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ht="12.75" hidden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ht="12.75" hidden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ht="12.75" hidden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ht="12.75" hidden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ht="12.75" hidden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ht="12.75" hidden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ht="12.75" hidden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ht="12.75" hidden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ht="12.75" hidden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ht="12.75" hidden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ht="12.75" hidden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ht="12.75" hidden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ht="12.75" hidden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ht="12.75" hidden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ht="12.75" hidden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ht="12.75" hidden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ht="12.75" hidden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ht="12.75" hidden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ht="12.75" hidden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ht="12.75" hidden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ht="12.75" hidden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ht="12.75" hidden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ht="12.75" hidden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ht="12.75" hidden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ht="12.75" hidden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ht="12.75" hidden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ht="12.75" hidden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ht="12.75" hidden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ht="12.75" hidden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ht="12.75" hidden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ht="12.75" hidden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ht="12.75" hidden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ht="12.75" hidden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ht="12.75" hidden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ht="12.75" hidden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ht="12.75" hidden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ht="12.75" hidden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ht="12.75" hidden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ht="12.75" hidden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ht="12.75" hidden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ht="12.75" hidden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ht="12.75" hidden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ht="12.75" hidden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ht="12.75" hidden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ht="12.75" hidden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ht="12.75" hidden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ht="12.75" hidden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ht="12.75" hidden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ht="12.75" hidden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ht="12.75" hidden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ht="12.75" hidden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ht="12.75" hidden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ht="12.75" hidden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ht="12.75" hidden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ht="12.75" hidden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ht="12.75" hidden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ht="12.75" hidden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ht="12.75" hidden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ht="12.75" hidden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ht="12.75" hidden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ht="12.75" hidden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ht="12.75" hidden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ht="12.75" hidden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ht="12.75" hidden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ht="12.75" hidden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ht="12.75" hidden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ht="12.75" hidden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ht="12.75" hidden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ht="12.75" hidden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ht="12.75" hidden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ht="12.75" hidden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ht="12.75" hidden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ht="12.75" hidden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ht="12.75" hidden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ht="12.75" hidden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ht="12.75" hidden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ht="12.75" hidden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ht="12.75" hidden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ht="12.75" hidden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ht="12.75" hidden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ht="12.75" hidden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ht="12.75" hidden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ht="12.75" hidden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ht="12.75" hidden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ht="12.75" hidden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ht="12.75" hidden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ht="12.75" hidden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 ht="12.75" hidden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 spans="1:25" ht="12.75" hidden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 spans="1:25" ht="12.75" hidden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 spans="1:25" ht="12.75" hidden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 spans="1:25" ht="12.75" hidden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 spans="1:25" ht="12.75" hidden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 ht="12.75" hidden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 spans="1:25" ht="12.75" hidden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 spans="1:25" ht="12.75" hidden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 spans="1:25" ht="12.75" hidden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 spans="1:25" ht="12.75" hidden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 spans="1:25" ht="12.75" hidden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 spans="1:25" ht="12.75" hidden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 spans="1:25" ht="12.75" hidden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 spans="1:25" ht="12.75" hidden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 spans="1:25" ht="12.75" hidden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 spans="1:25" ht="12.75" hidden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 ht="12.75" hidden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 ht="12.75" hidden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 ht="12.75" hidden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 spans="1:25" ht="12.75" hidden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 spans="1:25" ht="12.75" hidden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 ht="12.75" hidden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 spans="1:25" ht="12.75" hidden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 spans="1:25" ht="12.75" hidden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 spans="1:25" ht="12.75" hidden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 spans="1:25" ht="12.75" hidden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 ht="12.75" hidden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 spans="1:25" ht="12.75" hidden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 spans="1:25" ht="12.75" hidden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 spans="1:25" ht="12.75" hidden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 ht="12.75" hidden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 spans="1:25" ht="12.75" hidden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 spans="1:25" ht="12.75" hidden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 spans="1:25" ht="12.75" hidden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 spans="1:25" ht="12.75" hidden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 spans="1:25" ht="12.75" hidden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 spans="1:25" ht="12.75" hidden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 spans="1:25" ht="12.75" hidden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 spans="1:25" ht="12.75" hidden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 spans="1:25" ht="12.75" hidden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 spans="1:25" ht="12.75" hidden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 spans="1:25" ht="12.75" hidden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 spans="1:25" ht="12.75" hidden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 spans="1:25" ht="12.75" hidden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 spans="1:25" ht="12.75" hidden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 spans="1:25" ht="12.75" hidden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 spans="1:25" ht="12.75" hidden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 spans="1:25" ht="12.75" hidden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 spans="1:25" ht="12.75" hidden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 spans="1:25" ht="12.75" hidden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 spans="1:25" ht="12.75" hidden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 spans="1:25" ht="12.75" hidden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 spans="1:25" ht="12.75" hidden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 spans="1:25" ht="12.75" hidden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 spans="1:25" ht="12.75" hidden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 spans="1:25" ht="12.75" hidden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 spans="1:25" ht="12.75" hidden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 spans="1:25" ht="12.75" hidden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 spans="1:25" ht="12.75" hidden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 spans="1:25" ht="12.75" hidden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 ht="12.75" hidden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 spans="1:25" ht="12.75" hidden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 spans="1:25" ht="12.75" hidden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 spans="1:25" ht="12.75" hidden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 spans="1:25" ht="12.75" hidden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 spans="1:25" ht="12.75" hidden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 spans="1:25" ht="12.75" hidden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 spans="1:25" ht="12.75" hidden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 spans="1:25" ht="12.75" hidden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 spans="1:25" ht="12.75" hidden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 spans="1:25" ht="12.75" hidden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 spans="1:25" ht="12.75" hidden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 spans="1:25" ht="12.75" hidden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 spans="1:25" ht="12.75" hidden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 spans="1:25" ht="12.75" hidden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 spans="1:25" ht="12.75" hidden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 spans="1:25" ht="12.75" hidden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 spans="1:25" ht="12.75" hidden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 spans="1:25" ht="12.75" hidden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 spans="1:25" ht="12.75" hidden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 ht="12.75" hidden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 ht="12.75" hidden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 spans="1:25" ht="12.75" hidden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 spans="1:25" ht="12.75" hidden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 spans="1:25" ht="12.75" hidden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 spans="1:25" ht="12.75" hidden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 spans="1:25" ht="12.75" hidden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 ht="12.75" hidden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 ht="12.75" hidden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 ht="12.75" hidden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 spans="1:25" ht="12.75" hidden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 spans="1:25" ht="12.75" hidden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 spans="1:25" ht="12.75" hidden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 spans="1:25" ht="12.75" hidden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 spans="1:25" ht="12.75" hidden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 ht="12.75" hidden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 ht="12.75" hidden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 ht="12.75" hidden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 spans="1:25" ht="12.75" hidden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 spans="1:25" ht="12.75" hidden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 spans="1:25" ht="12.75" hidden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 spans="1:25" ht="12.75" hidden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 spans="1:25" ht="12.75" hidden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 spans="1:25" ht="12.75" hidden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 spans="1:25" ht="12.75" hidden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 ht="12.75" hidden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 ht="12.75" hidden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 ht="12.75" hidden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 spans="1:25" ht="12.75" hidden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 spans="1:25" ht="12.75" hidden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 spans="1:25" ht="12.75" hidden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 spans="1:25" ht="12.75" hidden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 ht="12.75" hidden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 ht="12.75" hidden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 spans="1:25" ht="12.75" hidden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 ht="12.75" hidden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 ht="12.75" hidden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 spans="1:25" ht="12.75" hidden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 ht="12.75" hidden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 spans="1:25" ht="12.75" hidden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 spans="1:25" ht="12.75" hidden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 spans="1:25" ht="12.75" hidden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 spans="1:25" ht="12.75" hidden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 spans="1:25" ht="12.75" hidden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 ht="12.75" hidden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 ht="12.75" hidden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 spans="1:25" ht="12.75" hidden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 spans="1:25" ht="12.75" hidden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 spans="1:25" ht="12.75" hidden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 spans="1:25" ht="12.75" hidden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 ht="12.75" hidden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 spans="1:25" ht="12.75" hidden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 spans="1:25" ht="12.75" hidden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 ht="12.75" hidden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 spans="1:25" ht="12.75" hidden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 spans="1:25" ht="12.75" hidden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 spans="1:25" ht="12.75" hidden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 spans="1:25" ht="12.75" hidden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 spans="1:25" ht="12.75" hidden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 spans="1:25" ht="12.75" hidden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 spans="1:25" ht="12.75" hidden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 spans="1:25" ht="12.75" hidden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 spans="1:25" ht="12.75" hidden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 spans="1:25" ht="12.75" hidden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 spans="1:25" ht="12.75" hidden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 spans="1:25" ht="12.75" hidden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 spans="1:25" ht="12.75" hidden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 spans="1:25" ht="12.75" hidden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 spans="1:25" ht="12.75" hidden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 spans="1:25" ht="12.75" hidden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 spans="1:25" ht="12.75" hidden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 spans="1:25" ht="12.75" hidden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 spans="1:25" ht="12.75" hidden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 spans="1:25" ht="12.75" hidden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 spans="1:25" ht="12.75" hidden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 spans="1:25" ht="12.75" hidden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 spans="1:25" ht="12.75" hidden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 spans="1:25" ht="12.75" hidden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 spans="1:25" ht="12.75" hidden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 spans="1:25" ht="12.75" hidden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 spans="1:25" ht="12.75" hidden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 spans="1:25" ht="12.75" hidden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 spans="1:25" ht="12.75" hidden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 spans="1:25" ht="12.75" hidden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 spans="1:25" ht="12.75" hidden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 spans="1:25" ht="12.75" hidden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 spans="1:25" ht="12.75" hidden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 spans="1:25" ht="12.75" hidden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 spans="1:25" ht="12.75" hidden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 spans="1:25" ht="12.75" hidden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 spans="1:25" ht="12.75" hidden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 spans="1:25" ht="12.75" hidden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 spans="1:25" ht="12.75" hidden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 spans="1:25" ht="12.75" hidden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 spans="1:25" ht="12.75" hidden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 spans="1:25" ht="12.75" hidden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 spans="1:25" ht="12.75" hidden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 spans="1:25" ht="12.75" hidden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 spans="1:25" ht="12.75" hidden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 spans="1:25" ht="12.75" hidden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 spans="1:25" ht="12.75" hidden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 spans="1:25" ht="12.75" hidden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 spans="1:25" ht="12.75" hidden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 spans="1:25" ht="12.75" hidden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 spans="1:25" ht="12.75" hidden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 spans="1:25" ht="12.75" hidden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 spans="1:25" ht="12.75" hidden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 spans="1:25" ht="12.75" hidden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 spans="1:25" ht="12.75" hidden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 spans="1:25" ht="12.75" hidden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 spans="1:25" ht="12.75" hidden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 spans="1:25" ht="12.75" hidden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 spans="1:25" ht="12.75" hidden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 spans="1:25" ht="12.75" hidden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 spans="1:25" ht="12.75" hidden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 spans="1:25" ht="12.75" hidden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 spans="1:25" ht="12.75" hidden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 spans="1:25" ht="12.75" hidden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 spans="1:25" ht="12.75" hidden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 spans="1:25" ht="12.75" hidden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 spans="1:25" ht="12.75" hidden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 spans="1:25" ht="12.75" hidden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 spans="1:25" ht="12.75" hidden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 spans="1:25" ht="12.75" hidden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 spans="1:25" ht="12.75" hidden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 spans="1:25" ht="12.75" hidden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 ht="12.75" hidden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 spans="1:25" ht="12.75" hidden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 spans="1:25" ht="12.75" hidden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 spans="1:25" ht="12.75" hidden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 spans="1:25" ht="12.75" hidden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 spans="1:25" ht="12.75" hidden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 spans="1:25" ht="12.75" hidden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 spans="1:25" ht="12.75" hidden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 spans="1:25" ht="12.75" hidden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 spans="1:25" ht="12.75" hidden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 ht="12.75" hidden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 spans="1:25" ht="12.75" hidden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 spans="1:25" ht="12.75" hidden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 spans="1:25" ht="12.75" hidden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 spans="1:25" ht="12.75" hidden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 ht="12.75" hidden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 ht="12.75" hidden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 spans="1:25" ht="12.75" hidden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 spans="1:25" ht="12.75" hidden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 spans="1:25" ht="12.75" hidden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 spans="1:25" ht="12.75" hidden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 spans="1:25" ht="12.75" hidden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 spans="1:25" ht="12.75" hidden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 spans="1:25" ht="12.75" hidden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 spans="1:25" ht="12.75" hidden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 spans="1:25" ht="12.75" hidden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 spans="1:25" ht="12.75" hidden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 spans="1:25" ht="12.75" hidden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 spans="1:25" ht="12.75" hidden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 spans="1:25" ht="12.75" hidden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 spans="1:25" ht="12.75" hidden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 spans="1:25" ht="12.75" hidden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 spans="1:25" ht="12.75" hidden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 spans="1:25" ht="12.75" hidden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 spans="1:25" ht="12.75" hidden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 spans="1:25" ht="12.75" hidden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 spans="1:25" ht="12.75" hidden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 spans="1:25" ht="12.75" hidden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 spans="1:25" ht="12.75" hidden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 spans="1:25" ht="12.75" hidden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 spans="1:25" ht="12.75" hidden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 spans="1:25" ht="12.75" hidden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 spans="1:25" ht="12.75" hidden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 spans="1:25" ht="12.75" hidden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 spans="1:25" ht="12.75" hidden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25" ht="12.75" hidden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25" ht="12.75" hidden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25" ht="12.75" hidden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 spans="1:25" ht="12.75" hidden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 spans="1:25" ht="12.75" hidden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 spans="1:25" ht="12.75" hidden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 spans="1:25" ht="12.75" hidden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 spans="1:25" ht="12.75" hidden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 spans="1:25" ht="12.75" hidden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 spans="1:25" ht="12.75" hidden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 spans="1:25" ht="12.75" hidden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 spans="1:25" ht="12.75" hidden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 spans="1:25" ht="12.75" hidden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 spans="1:25" ht="12.75" hidden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 spans="1:25" ht="12.75" hidden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 spans="1:25" ht="12.75" hidden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 spans="1:25" ht="12.75" hidden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 spans="1:25" ht="12.75" hidden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 spans="1:25" ht="12.75" hidden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 spans="1:25" ht="12.75" hidden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 spans="1:25" ht="12.75" hidden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 spans="1:25" ht="12.75" hidden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 spans="1:25" ht="12.75" hidden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 spans="1:25" ht="12.75" hidden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 spans="1:25" ht="12.75" hidden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 spans="1:25" ht="12.75" hidden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 spans="1:25" ht="12.75" hidden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 spans="1:25" ht="12.75" hidden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 spans="1:25" ht="12.75" hidden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 spans="1:25" ht="12.75" hidden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 spans="1:25" ht="12.75" hidden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 spans="1:25" ht="12.75" hidden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 spans="1:25" ht="12.75" hidden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 spans="1:25" ht="12.75" hidden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 spans="1:25" ht="12.75" hidden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 spans="1:25" ht="12.75" hidden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 spans="1:25" ht="12.75" hidden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 spans="1:25" ht="12.75" hidden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 spans="1:25" ht="12.75" hidden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 spans="1:25" ht="12.75" hidden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 spans="1:25" ht="12.75" hidden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 spans="1:25" ht="12.75" hidden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 spans="1:25" ht="12.75" hidden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 spans="1:25" ht="12.75" hidden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 spans="1:25" ht="12.75" hidden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 spans="1:25" ht="12.75" hidden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 spans="1:25" ht="12.75" hidden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 spans="1:25" ht="12.75" hidden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 spans="1:25" ht="12.75" hidden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 spans="1:25" ht="12.75" hidden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 spans="1:25" ht="12.75" hidden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 spans="1:25" ht="12.75" hidden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 spans="1:25" ht="12.75" hidden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 spans="1:25" ht="12.75" hidden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 spans="1:25" ht="12.75" hidden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 spans="1:25" ht="12.75" hidden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 spans="1:25" ht="12.75" hidden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 spans="1:25" ht="12.75" hidden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 spans="1:25" ht="12.75" hidden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 spans="1:25" ht="12.75" hidden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 spans="1:25" ht="12.75" hidden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 spans="1:25" ht="12.75" hidden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 spans="1:25" ht="12.75" hidden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 spans="1:25" ht="12.75" hidden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 spans="1:25" ht="12.75" hidden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 spans="1:25" ht="12.75" hidden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 spans="1:25" ht="12.75" hidden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 spans="1:25" ht="12.75" hidden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 spans="1:25" ht="12.75" hidden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 spans="1:25" ht="12.75" hidden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 spans="1:25" ht="12.75" hidden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 spans="1:25" ht="12.75" hidden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 spans="1:25" ht="12.75" hidden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 spans="1:25" ht="12.75" hidden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 spans="1:25" ht="12.75" hidden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 spans="1:25" ht="12.75" hidden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 spans="1:25" ht="12.75" hidden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 spans="1:25" ht="12.75" hidden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 spans="1:25" ht="12.75" hidden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 spans="1:25" ht="12.75" hidden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 spans="1:25" ht="12.75" hidden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 spans="1:25" ht="12.75" hidden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 spans="1:25" ht="12.75" hidden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 spans="1:25" ht="12.75" hidden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 spans="1:25" ht="12.75" hidden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 spans="1:25" ht="12.75" hidden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 spans="1:25" ht="12.75" hidden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 spans="1:25" ht="12.75" hidden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 spans="1:25" ht="12.75" hidden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 spans="1:25" ht="12.75" hidden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 spans="1:25" ht="12.75" hidden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 spans="1:25" ht="12.75" hidden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 spans="1:25" ht="12.75" hidden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 spans="1:25" ht="12.75" hidden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 spans="1:25" ht="12.75" hidden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 spans="1:25" ht="12.75" hidden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 spans="1:25" ht="12.75" hidden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 spans="1:25" ht="12.75" hidden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 spans="1:25" ht="12.75" hidden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 spans="1:25" ht="12.75" hidden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 spans="1:25" ht="12.75" hidden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 spans="1:25" ht="12.75" hidden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 spans="1:25" ht="12.75" hidden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 spans="1:25" ht="12.75" hidden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 spans="1:25" ht="12.75" hidden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 spans="1:25" ht="12.75" hidden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 spans="1:25" ht="12.75" hidden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 spans="1:25" ht="12.75" hidden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 spans="1:25" ht="12.75" hidden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 spans="1:25" ht="12.75" hidden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 spans="1:25" ht="12.75" hidden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 spans="1:25" ht="12.75" hidden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 spans="1:25" ht="12.75" hidden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 spans="1:25" ht="12.75" hidden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 spans="1:25" ht="12.75" hidden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 spans="1:25" ht="12.75" hidden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 spans="1:25" ht="12.75" hidden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 spans="1:25" ht="12.75" hidden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 spans="1:25" ht="12.75" hidden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 spans="1:25" ht="12.75" hidden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 spans="1:25" ht="12.75" hidden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 spans="1:25" ht="12.75" hidden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 spans="1:25" ht="12.75" hidden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 spans="1:25" ht="12.75" hidden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 spans="1:25" ht="12.75" hidden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 spans="1:25" ht="12.75" hidden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 spans="1:25" ht="12.75" hidden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 spans="1:25" ht="12.75" hidden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 spans="1:25" ht="12.75" hidden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 spans="1:25" ht="12.75" hidden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 spans="1:25" ht="12.75" hidden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 spans="1:25" ht="12.75" hidden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 spans="1:25" ht="12.75" hidden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 spans="1:25" ht="12.75" hidden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 spans="1:25" ht="12.75" hidden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 spans="1:25" ht="12.75" hidden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 spans="1:25" ht="12.75" hidden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 spans="1:25" ht="12.75" hidden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 spans="1:25" ht="12.75" hidden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 spans="1:25" ht="12.75" hidden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 spans="1:25" ht="12.75" hidden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 spans="1:25" ht="12.75" hidden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 spans="1:25" ht="12.75" hidden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 spans="1:25" ht="12.75" hidden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 spans="1:25" ht="12.75" hidden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 spans="1:25" ht="12.75" hidden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 spans="1:25" ht="12.75" hidden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 spans="1:25" ht="12.75" hidden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 spans="1:25" ht="12.75" hidden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 spans="1:25" ht="12.75" hidden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 spans="1:25" ht="12.75" hidden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 spans="1:25" ht="12.75" hidden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 spans="1:25" ht="12.75" hidden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 spans="1:25" ht="12.75" hidden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 spans="1:25" ht="12.75" hidden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 spans="1:25" ht="12.75" hidden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 spans="1:25" ht="12.75" hidden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 spans="1:25" ht="12.75" hidden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 spans="1:25" ht="12.75" hidden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 spans="1:25" ht="12.75" hidden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 spans="1:25" ht="12.75" hidden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 spans="1:25" ht="12.75" hidden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 spans="1:25" ht="12.75" hidden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 spans="1:25" ht="12.75" hidden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 spans="1:25" ht="12.75" hidden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 spans="1:25" ht="12.75" hidden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 spans="1:25" ht="12.75" hidden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 spans="1:25" ht="12.75" hidden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 spans="1:25" ht="12.75" hidden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 spans="1:25" ht="12.75" hidden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 spans="1:25" ht="12.75" hidden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 spans="1:25" ht="12.75" hidden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 spans="1:25" ht="12.75" hidden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 spans="1:25" ht="12.75" hidden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 spans="1:25" ht="12.75" hidden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 spans="1:25" ht="12.75" hidden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 spans="1:25" ht="12.75" hidden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 spans="1:25" ht="12.75" hidden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 spans="1:25" ht="12.75" hidden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 spans="1:25" ht="12.75" hidden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 spans="1:25" ht="12.75" hidden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 spans="1:25" ht="12.75" hidden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 spans="1:25" ht="12.75" hidden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 spans="1:25" ht="12.75" hidden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 spans="1:25" ht="12.75" hidden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 spans="1:25" ht="12.75" hidden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 spans="1:25" ht="12.75" hidden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 spans="1:25" ht="12.75" hidden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 spans="1:25" ht="12.75" hidden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 spans="1:25" ht="12.75" hidden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 ht="12.75" hidden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 ht="12.75" hidden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 ht="12.75" hidden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 ht="12.75" hidden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 ht="12.75" hidden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 ht="12.75" hidden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 ht="12.75" hidden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 ht="12.75" hidden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 ht="12.75" hidden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 ht="12.75" hidden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 ht="12.75" hidden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 ht="12.75" hidden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 spans="1:25" ht="12.75" hidden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 spans="1:25" ht="12.75" hidden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</row>
    <row r="975" spans="1:25" ht="12.75" hidden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 spans="1:25" ht="12.75" hidden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 spans="1:25" ht="12.75" hidden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 spans="1:25" ht="12.75" hidden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 spans="1:25" ht="12.75" hidden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 ht="12.75" hidden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 spans="1:25" ht="12.75" hidden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 spans="1:25" ht="12.75" hidden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 spans="1:25" ht="12.75" hidden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 spans="1:25" ht="12.75" hidden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 spans="1:25" ht="12.75" hidden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 spans="1:25" ht="12.75" hidden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 spans="1:25" ht="12.75" hidden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 spans="1:25" ht="12.75" hidden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 spans="1:25" ht="12.75" hidden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 spans="1:25" ht="12.75" hidden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</row>
    <row r="991" spans="1:25" ht="12.75" hidden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 spans="1:25" ht="12.75" hidden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</row>
    <row r="993" spans="1:25" ht="12.75" hidden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 spans="1:25" ht="12.75" hidden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</row>
    <row r="995" spans="1:25" ht="12.75" hidden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 spans="1:25" ht="12.75" hidden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</row>
    <row r="997" spans="1:25" ht="12.75" hidden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</row>
    <row r="998" spans="1:25" ht="12.75" hidden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</row>
    <row r="999" spans="1:25" ht="12.75" hidden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  <row r="1000" spans="1:25" ht="12.75" hidden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</row>
    <row r="1001" spans="1:25" ht="12.75" hidden="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</row>
    <row r="1002" spans="1:25" ht="12.75" hidden="1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</row>
    <row r="1003" spans="1:25" ht="12.75" hidden="1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</row>
    <row r="1004" spans="1:25" ht="12.75" hidden="1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</row>
    <row r="1005" spans="1:25" ht="12.75" hidden="1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</row>
    <row r="1006" spans="1:25" ht="12.75" hidden="1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</row>
    <row r="1007" spans="1:25" ht="12.75" hidden="1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</row>
  </sheetData>
  <sheetProtection algorithmName="SHA-512" hashValue="zc+ta/gd6KJHvrbKIp6X+cJoA8PFRINUtmd3mDVev6XVSP4eSmf9d4eh9bpcaTEQ/0oPQxfQTJHL9xQ4fRQfsw==" saltValue="N3curLKy06TXz0gICm7b7g==" spinCount="100000" sheet="1" objects="1" scenarios="1"/>
  <mergeCells count="11">
    <mergeCell ref="C13:D13"/>
    <mergeCell ref="C12:D12"/>
    <mergeCell ref="C2:D2"/>
    <mergeCell ref="C1:D1"/>
    <mergeCell ref="C23:D23"/>
    <mergeCell ref="C25:D25"/>
    <mergeCell ref="C24:D24"/>
    <mergeCell ref="C21:D21"/>
    <mergeCell ref="C20:D20"/>
    <mergeCell ref="C14:D14"/>
    <mergeCell ref="C15:D15"/>
  </mergeCells>
  <dataValidations count="1">
    <dataValidation type="list" allowBlank="1" showInputMessage="1" showErrorMessage="1" sqref="C10:D10" xr:uid="{D45D4F3A-BE61-4D30-B4E1-3A77083A78A4}">
      <formula1>$Z$10:$Z$11</formula1>
    </dataValidation>
  </dataValidations>
  <pageMargins left="0" right="0" top="0" bottom="0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F132D1FAD01445A0033A6F54F39CCD" ma:contentTypeVersion="9" ma:contentTypeDescription="Criar um novo documento." ma:contentTypeScope="" ma:versionID="222cff939ff44255dfdcb5fcdac26795">
  <xsd:schema xmlns:xsd="http://www.w3.org/2001/XMLSchema" xmlns:xs="http://www.w3.org/2001/XMLSchema" xmlns:p="http://schemas.microsoft.com/office/2006/metadata/properties" xmlns:ns2="c3b66388-e0b7-4a05-beeb-164b8a3a3880" xmlns:ns3="059f460a-628c-43f4-a39e-6bb241952a2d" targetNamespace="http://schemas.microsoft.com/office/2006/metadata/properties" ma:root="true" ma:fieldsID="6f60d91e271dac3523cef51b5d0abfc0" ns2:_="" ns3:_="">
    <xsd:import namespace="c3b66388-e0b7-4a05-beeb-164b8a3a3880"/>
    <xsd:import namespace="059f460a-628c-43f4-a39e-6bb241952a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b66388-e0b7-4a05-beeb-164b8a3a3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m" ma:readOnly="false" ma:fieldId="{5cf76f15-5ced-4ddc-b409-7134ff3c332f}" ma:taxonomyMulti="true" ma:sspId="3353c758-5721-4d44-9501-854dd88410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9f460a-628c-43f4-a39e-6bb241952a2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067526a-197b-432f-bd1f-ec7b19ffeac5}" ma:internalName="TaxCatchAll" ma:showField="CatchAllData" ma:web="059f460a-628c-43f4-a39e-6bb241952a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585961-0D86-4D20-A44D-42BA69FCD9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0E9FD0-6DD0-4EB6-9110-A311E0B94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b66388-e0b7-4a05-beeb-164b8a3a3880"/>
    <ds:schemaRef ds:uri="059f460a-628c-43f4-a39e-6bb241952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Simulador Apoio Rendas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Leite</dc:creator>
  <cp:keywords/>
  <dc:description/>
  <cp:lastModifiedBy>A</cp:lastModifiedBy>
  <cp:revision/>
  <dcterms:created xsi:type="dcterms:W3CDTF">2023-03-16T21:44:16Z</dcterms:created>
  <dcterms:modified xsi:type="dcterms:W3CDTF">2023-05-31T14:58:16Z</dcterms:modified>
  <cp:category/>
  <cp:contentStatus/>
</cp:coreProperties>
</file>